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Foreca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<sst xmlns="http://schemas.openxmlformats.org/spreadsheetml/2006/main" count="55" uniqueCount="54">
  <si>
    <t xml:space="preserve">13-Week Cash Flow Forecast</t>
  </si>
  <si>
    <t xml:space="preserve">On The Money Accounting &amp; Tax Services  |  onthemoneyltd.ca  |  514-570-2663</t>
  </si>
  <si>
    <t xml:space="preserve">Why 13 weeks: long enough to see a cash crunch coming, short enough to stay accurate.</t>
  </si>
  <si>
    <t xml:space="preserve">1. On the Forecast tab, enter the Monday of your first week in cell C3 and today's bank balance in C4.</t>
  </si>
  <si>
    <t xml:space="preserve">2. Set your minimum cash cushion in C5. Weeks that dip below it turn red.</t>
  </si>
  <si>
    <t xml:space="preserve">3. Fill in the yellow cells: expected cash in and cash out for each week. Rename the line items to suit your business.</t>
  </si>
  <si>
    <t xml:space="preserve">4. Every Monday, replace last week's forecast with actuals and roll forward one week.</t>
  </si>
  <si>
    <t xml:space="preserve">Yellow cells = inputs. Everything else calculates automatically.</t>
  </si>
  <si>
    <t xml:space="preserve">Customer payments, Payroll and Rent hold example values so you can see the format; overwrite them with your own.</t>
  </si>
  <si>
    <t xml:space="preserve">Tip: record cash when it actually moves (when the customer pays, when the bill clears), not when you invoice.</t>
  </si>
  <si>
    <t xml:space="preserve">Questions or want help building yours? Book a free call at onthemoneyltd.ca.</t>
  </si>
  <si>
    <t xml:space="preserve">General information only, not tax or financial advice.</t>
  </si>
  <si>
    <t xml:space="preserve">First week starting (Monday)</t>
  </si>
  <si>
    <t xml:space="preserve">Opening bank balance ($)</t>
  </si>
  <si>
    <t xml:space="preserve">Minimum cash cushion ($)</t>
  </si>
  <si>
    <t xml:space="preserve">Line item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</si>
  <si>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</si>
  <si>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</si>
  <si>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</si>
  <si>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</si>
  <si>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</si>
  <si>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</si>
  <si>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</si>
  <si>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</si>
  <si>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</si>
  <si>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</si>
  <si>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</si>
  <si>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</si>
  <si>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</si>
  <si>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13-wk total</t>
  </si>
  <si>
    <t xml:space="preserve">CASH IN</t>
  </si>
  <si>
    <t xml:space="preserve">Customer payments (example row)</t>
  </si>
  <si>
    <t xml:space="preserve">Other income</t>
  </si>
  <si>
    <t xml:space="preserve">Loans / owner contributions</t>
  </si>
  <si>
    <t xml:space="preserve">GST/HST/QST refunds</t>
  </si>
  <si>
    <t xml:space="preserve">Total cash in</t>
  </si>
  <si>
    <t xml:space="preserve">CASH OUT</t>
  </si>
  <si>
    <t xml:space="preserve">Payroll and source deductions</t>
  </si>
  <si>
    <t xml:space="preserve">Rent</t>
  </si>
  <si>
    <t xml:space="preserve">Suppliers / inventory</t>
  </si>
  <si>
    <t xml:space="preserve">Software and subscriptions</t>
  </si>
  <si>
    <t xml:space="preserve">Loan payments</t>
  </si>
  <si>
    <t xml:space="preserve">GST/HST/QST remittances</t>
  </si>
  <si>
    <t xml:space="preserve">Corporate tax instalments</t>
  </si>
  <si>
    <t xml:space="preserve">Owner draws / dividends</t>
  </si>
  <si>
    <t xml:space="preserve">Other</t>
  </si>
  <si>
    <t xml:space="preserve">Total cash out</t>
  </si>
  <si>
    <t xml:space="preserve">CASH POSITION</t>
  </si>
  <si>
    <t xml:space="preserve">Opening balance</t>
  </si>
  <si>
    <t xml:space="preserve">Net cash flow</t>
  </si>
  <si>
    <t xml:space="preserve">Closing balance</t>
  </si>
  <si>
    <t xml:space="preserve">Below cushion?</t>
  </si>
  <si>
    <t xml:space="preserve">Lowest projected balance</t>
  </si>
  <si>
    <t xml:space="preserve">Yellow = your inputs (blue text). Example values in Customer payments, Payroll and Rent show the format; replace them.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</si>
</sst>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d&quot;, &quot;yyyy"/>
    <numFmt numFmtId="166" formatCode="\$#,##0;&quot;($&quot;#,##0\);\-"/>
    <numFmt numFmtId="167" formatCode="mmm\ 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3A30"/>
      <name val="Arial"/>
      <family val="0"/>
      <charset val="1"/>
    </font>
    <font>
      <sz val="10"/>
      <color rgb="FF66666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color rgb="FF163A30"/>
      <name val="Arial"/>
      <family val="0"/>
      <charset val="1"/>
    </font>
    <font>
      <sz val="9"/>
      <color rgb="FF888888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E8F0DC"/>
      </patternFill>
    </fill>
    <fill>
      <patternFill patternType="solid">
        <fgColor rgb="FF163A30"/>
        <bgColor rgb="FF003300"/>
      </patternFill>
    </fill>
    <fill>
      <patternFill patternType="solid">
        <fgColor rgb="FFE8F0DC"/>
        <bgColor rgb="FFFFF7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7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9C0006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7CC"/>
      <rgbColor rgb="FFCCFFFF"/>
      <rgbColor rgb="FF660066"/>
      <rgbColor rgb="FFFF8080"/>
      <rgbColor rgb="FF0066CC"/>
      <rgbColor rgb="FFD0D7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F0D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3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26.85" hidden="false" customHeight="false" outlineLevel="0" collapsed="false">
      <c r="A8" s="4" t="s">
        <v>5</v>
      </c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5" t="s">
        <v>7</v>
      </c>
    </row>
    <row r="12" customFormat="false" ht="26.8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3"/>
    </row>
    <row r="14" customFormat="false" ht="26.85" hidden="false" customHeight="false" outlineLevel="0" collapsed="false">
      <c r="A14" s="6" t="s">
        <v>9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7" t="s">
        <v>10</v>
      </c>
    </row>
    <row r="17" customFormat="false" ht="15" hidden="false" customHeight="false" outlineLevel="0" collapsed="false">
      <c r="A17" s="8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"/>
    <col collapsed="false" customWidth="true" hidden="false" outlineLevel="0" max="16" min="3" style="0" width="11"/>
  </cols>
  <sheetData>
    <row r="1" customFormat="false" ht="19.7" hidden="false" customHeight="false" outlineLevel="0" collapsed="false">
      <c r="A1" s="9" t="s">
        <v>0</v>
      </c>
    </row>
    <row r="3" customFormat="false" ht="15" hidden="false" customHeight="false" outlineLevel="0" collapsed="false">
      <c r="A3" s="10" t="s">
        <v>12</v>
      </c>
      <c r="C3" s="11" t="n">
        <v>46335</v>
      </c>
    </row>
    <row r="4" customFormat="false" ht="15" hidden="false" customHeight="false" outlineLevel="0" collapsed="false">
      <c r="A4" s="10" t="s">
        <v>13</v>
      </c>
      <c r="C4" s="12" t="n">
        <v>25000</v>
      </c>
    </row>
    <row r="5" customFormat="false" ht="15" hidden="false" customHeight="false" outlineLevel="0" collapsed="false">
      <c r="A5" s="10" t="s">
        <v>14</v>
      </c>
      <c r="C5" s="12" t="n">
        <v>10000</v>
      </c>
    </row>
    <row r="7" customFormat="false" ht="15" hidden="false" customHeight="false" outlineLevel="0" collapsed="false">
      <c r="A7" s="13" t="s">
        <v>15</v>
      </c>
      <c r="B7" s="14"/>
      <c r="C7" s="15" t="s">
        <v>16</v>
      </c>
      <c r="D7" s="15" t="s">
        <v>17</v>
      </c>
      <c r="E7" s="15" t="s">
        <v>18</v>
      </c>
      <c r="F7" s="15" t="s">
        <v>19</v>
      </c>
      <c r="G7" s="15" t="s">
        <v>20</v>
      </c>
      <c r="H7" s="15" t="s">
        <v>21</v>
      </c>
      <c r="I7" s="15" t="s">
        <v>22</v>
      </c>
      <c r="J7" s="15" t="s">
        <v>23</v>
      </c>
      <c r="K7" s="15" t="s">
        <v>24</v>
      </c>
      <c r="L7" s="15" t="s">
        <v>25</v>
      </c>
      <c r="M7" s="15" t="s">
        <v>26</v>
      </c>
      <c r="N7" s="15" t="s">
        <v>27</v>
      </c>
      <c r="O7" s="15" t="s">
        <v>28</v>
      </c>
      <c r="P7" s="13" t="s">
        <v>29</v>
      </c>
    </row>
    <row r="8" customFormat="false" ht="15" hidden="false" customHeight="false" outlineLevel="0" collapsed="false">
      <c r="A8" s="16"/>
      <c r="B8" s="16"/>
      <c r="C8" s="17" t="n">
        <f aca="false">$C$3</f>
        <v>46335</v>
      </c>
      <c r="D8" s="17" t="n">
        <f aca="false">C8+7</f>
        <v>46342</v>
      </c>
      <c r="E8" s="17" t="n">
        <f aca="false">D8+7</f>
        <v>46349</v>
      </c>
      <c r="F8" s="17" t="n">
        <f aca="false">E8+7</f>
        <v>46356</v>
      </c>
      <c r="G8" s="17" t="n">
        <f aca="false">F8+7</f>
        <v>46363</v>
      </c>
      <c r="H8" s="17" t="n">
        <f aca="false">G8+7</f>
        <v>46370</v>
      </c>
      <c r="I8" s="17" t="n">
        <f aca="false">H8+7</f>
        <v>46377</v>
      </c>
      <c r="J8" s="17" t="n">
        <f aca="false">I8+7</f>
        <v>46384</v>
      </c>
      <c r="K8" s="17" t="n">
        <f aca="false">J8+7</f>
        <v>46391</v>
      </c>
      <c r="L8" s="17" t="n">
        <f aca="false">K8+7</f>
        <v>46398</v>
      </c>
      <c r="M8" s="17" t="n">
        <f aca="false">L8+7</f>
        <v>46405</v>
      </c>
      <c r="N8" s="17" t="n">
        <f aca="false">M8+7</f>
        <v>46412</v>
      </c>
      <c r="O8" s="17" t="n">
        <f aca="false">N8+7</f>
        <v>46419</v>
      </c>
      <c r="P8" s="16"/>
    </row>
    <row r="9" customFormat="false" ht="15" hidden="false" customHeight="false" outlineLevel="0" collapsed="false">
      <c r="A9" s="18" t="s">
        <v>30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customFormat="false" ht="15" hidden="false" customHeight="false" outlineLevel="0" collapsed="false">
      <c r="A10" s="20" t="s">
        <v>31</v>
      </c>
      <c r="B10" s="16"/>
      <c r="C10" s="21" t="n">
        <v>12000</v>
      </c>
      <c r="D10" s="21" t="n">
        <v>9000</v>
      </c>
      <c r="E10" s="21" t="n">
        <v>15000</v>
      </c>
      <c r="F10" s="21" t="n">
        <v>11000</v>
      </c>
      <c r="G10" s="21" t="n">
        <v>10000</v>
      </c>
      <c r="H10" s="21" t="n">
        <v>14000</v>
      </c>
      <c r="I10" s="21" t="n">
        <v>12000</v>
      </c>
      <c r="J10" s="21" t="n">
        <v>9500</v>
      </c>
      <c r="K10" s="21" t="n">
        <v>16000</v>
      </c>
      <c r="L10" s="21" t="n">
        <v>11000</v>
      </c>
      <c r="M10" s="21" t="n">
        <v>10500</v>
      </c>
      <c r="N10" s="21" t="n">
        <v>13000</v>
      </c>
      <c r="O10" s="21" t="n">
        <v>12000</v>
      </c>
      <c r="P10" s="22" t="n">
        <f aca="false">SUM(C10:O10)</f>
        <v>155000</v>
      </c>
    </row>
    <row r="11" customFormat="false" ht="15" hidden="false" customHeight="false" outlineLevel="0" collapsed="false">
      <c r="A11" s="20" t="s">
        <v>32</v>
      </c>
      <c r="B11" s="16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 t="n">
        <f aca="false">SUM(C11:O11)</f>
        <v>0</v>
      </c>
    </row>
    <row r="12" customFormat="false" ht="15" hidden="false" customHeight="false" outlineLevel="0" collapsed="false">
      <c r="A12" s="20" t="s">
        <v>33</v>
      </c>
      <c r="B12" s="16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 t="n">
        <f aca="false">SUM(C12:O12)</f>
        <v>0</v>
      </c>
    </row>
    <row r="13" customFormat="false" ht="15" hidden="false" customHeight="false" outlineLevel="0" collapsed="false">
      <c r="A13" s="20" t="s">
        <v>34</v>
      </c>
      <c r="B13" s="16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 t="n">
        <f aca="false">SUM(C13:O13)</f>
        <v>0</v>
      </c>
    </row>
    <row r="14" customFormat="false" ht="15" hidden="false" customHeight="false" outlineLevel="0" collapsed="false">
      <c r="A14" s="23" t="s">
        <v>35</v>
      </c>
      <c r="B14" s="16"/>
      <c r="C14" s="24" t="n">
        <f aca="false">SUM(C10:C13)</f>
        <v>12000</v>
      </c>
      <c r="D14" s="24" t="n">
        <f aca="false">SUM(D10:D13)</f>
        <v>9000</v>
      </c>
      <c r="E14" s="24" t="n">
        <f aca="false">SUM(E10:E13)</f>
        <v>15000</v>
      </c>
      <c r="F14" s="24" t="n">
        <f aca="false">SUM(F10:F13)</f>
        <v>11000</v>
      </c>
      <c r="G14" s="24" t="n">
        <f aca="false">SUM(G10:G13)</f>
        <v>10000</v>
      </c>
      <c r="H14" s="24" t="n">
        <f aca="false">SUM(H10:H13)</f>
        <v>14000</v>
      </c>
      <c r="I14" s="24" t="n">
        <f aca="false">SUM(I10:I13)</f>
        <v>12000</v>
      </c>
      <c r="J14" s="24" t="n">
        <f aca="false">SUM(J10:J13)</f>
        <v>9500</v>
      </c>
      <c r="K14" s="24" t="n">
        <f aca="false">SUM(K10:K13)</f>
        <v>16000</v>
      </c>
      <c r="L14" s="24" t="n">
        <f aca="false">SUM(L10:L13)</f>
        <v>11000</v>
      </c>
      <c r="M14" s="24" t="n">
        <f aca="false">SUM(M10:M13)</f>
        <v>10500</v>
      </c>
      <c r="N14" s="24" t="n">
        <f aca="false">SUM(N10:N13)</f>
        <v>13000</v>
      </c>
      <c r="O14" s="24" t="n">
        <f aca="false">SUM(O10:O13)</f>
        <v>12000</v>
      </c>
      <c r="P14" s="24" t="n">
        <f aca="false">SUM(P10:P13)</f>
        <v>155000</v>
      </c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Format="false" ht="15" hidden="false" customHeight="false" outlineLevel="0" collapsed="false">
      <c r="A16" s="18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customFormat="false" ht="15" hidden="false" customHeight="false" outlineLevel="0" collapsed="false">
      <c r="A17" s="20" t="s">
        <v>37</v>
      </c>
      <c r="B17" s="16"/>
      <c r="C17" s="21"/>
      <c r="D17" s="21" t="n">
        <v>14000</v>
      </c>
      <c r="E17" s="21"/>
      <c r="F17" s="21" t="n">
        <v>14000</v>
      </c>
      <c r="G17" s="21"/>
      <c r="H17" s="21" t="n">
        <v>14000</v>
      </c>
      <c r="I17" s="21"/>
      <c r="J17" s="21" t="n">
        <v>14000</v>
      </c>
      <c r="K17" s="21"/>
      <c r="L17" s="21" t="n">
        <v>14000</v>
      </c>
      <c r="M17" s="21"/>
      <c r="N17" s="21" t="n">
        <v>14000</v>
      </c>
      <c r="O17" s="21"/>
      <c r="P17" s="22" t="n">
        <f aca="false">SUM(C17:O17)</f>
        <v>84000</v>
      </c>
    </row>
    <row r="18" customFormat="false" ht="15" hidden="false" customHeight="false" outlineLevel="0" collapsed="false">
      <c r="A18" s="20" t="s">
        <v>38</v>
      </c>
      <c r="B18" s="16"/>
      <c r="C18" s="21" t="n">
        <v>2500</v>
      </c>
      <c r="D18" s="21"/>
      <c r="E18" s="21"/>
      <c r="F18" s="21"/>
      <c r="G18" s="21" t="n">
        <v>2500</v>
      </c>
      <c r="H18" s="21"/>
      <c r="I18" s="21"/>
      <c r="J18" s="21"/>
      <c r="K18" s="21" t="n">
        <v>2500</v>
      </c>
      <c r="L18" s="21"/>
      <c r="M18" s="21"/>
      <c r="N18" s="21"/>
      <c r="O18" s="21" t="n">
        <v>2500</v>
      </c>
      <c r="P18" s="22" t="n">
        <f aca="false">SUM(C18:O18)</f>
        <v>10000</v>
      </c>
    </row>
    <row r="19" customFormat="false" ht="15" hidden="false" customHeight="false" outlineLevel="0" collapsed="false">
      <c r="A19" s="20" t="s">
        <v>39</v>
      </c>
      <c r="B19" s="1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 t="n">
        <f aca="false">SUM(C19:O19)</f>
        <v>0</v>
      </c>
    </row>
    <row r="20" customFormat="false" ht="15" hidden="false" customHeight="false" outlineLevel="0" collapsed="false">
      <c r="A20" s="20" t="s">
        <v>40</v>
      </c>
      <c r="B20" s="16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2" t="n">
        <f aca="false">SUM(C20:O20)</f>
        <v>0</v>
      </c>
    </row>
    <row r="21" customFormat="false" ht="15" hidden="false" customHeight="false" outlineLevel="0" collapsed="false">
      <c r="A21" s="20" t="s">
        <v>41</v>
      </c>
      <c r="B21" s="16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 t="n">
        <f aca="false">SUM(C21:O21)</f>
        <v>0</v>
      </c>
    </row>
    <row r="22" customFormat="false" ht="15" hidden="false" customHeight="false" outlineLevel="0" collapsed="false">
      <c r="A22" s="20" t="s">
        <v>42</v>
      </c>
      <c r="B22" s="16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2" t="n">
        <f aca="false">SUM(C22:O22)</f>
        <v>0</v>
      </c>
    </row>
    <row r="23" customFormat="false" ht="15" hidden="false" customHeight="false" outlineLevel="0" collapsed="false">
      <c r="A23" s="20" t="s">
        <v>43</v>
      </c>
      <c r="B23" s="16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 t="n">
        <f aca="false">SUM(C23:O23)</f>
        <v>0</v>
      </c>
    </row>
    <row r="24" customFormat="false" ht="15" hidden="false" customHeight="false" outlineLevel="0" collapsed="false">
      <c r="A24" s="20" t="s">
        <v>44</v>
      </c>
      <c r="B24" s="16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2" t="n">
        <f aca="false">SUM(C24:O24)</f>
        <v>0</v>
      </c>
    </row>
    <row r="25" customFormat="false" ht="15" hidden="false" customHeight="false" outlineLevel="0" collapsed="false">
      <c r="A25" s="20" t="s">
        <v>45</v>
      </c>
      <c r="B25" s="16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2" t="n">
        <f aca="false">SUM(C25:O25)</f>
        <v>0</v>
      </c>
    </row>
    <row r="26" customFormat="false" ht="15" hidden="false" customHeight="false" outlineLevel="0" collapsed="false">
      <c r="A26" s="23" t="s">
        <v>46</v>
      </c>
      <c r="B26" s="16"/>
      <c r="C26" s="24" t="n">
        <f aca="false">SUM(C17:C25)</f>
        <v>2500</v>
      </c>
      <c r="D26" s="24" t="n">
        <f aca="false">SUM(D17:D25)</f>
        <v>14000</v>
      </c>
      <c r="E26" s="24" t="n">
        <f aca="false">SUM(E17:E25)</f>
        <v>0</v>
      </c>
      <c r="F26" s="24" t="n">
        <f aca="false">SUM(F17:F25)</f>
        <v>14000</v>
      </c>
      <c r="G26" s="24" t="n">
        <f aca="false">SUM(G17:G25)</f>
        <v>2500</v>
      </c>
      <c r="H26" s="24" t="n">
        <f aca="false">SUM(H17:H25)</f>
        <v>14000</v>
      </c>
      <c r="I26" s="24" t="n">
        <f aca="false">SUM(I17:I25)</f>
        <v>0</v>
      </c>
      <c r="J26" s="24" t="n">
        <f aca="false">SUM(J17:J25)</f>
        <v>14000</v>
      </c>
      <c r="K26" s="24" t="n">
        <f aca="false">SUM(K17:K25)</f>
        <v>2500</v>
      </c>
      <c r="L26" s="24" t="n">
        <f aca="false">SUM(L17:L25)</f>
        <v>14000</v>
      </c>
      <c r="M26" s="24" t="n">
        <f aca="false">SUM(M17:M25)</f>
        <v>0</v>
      </c>
      <c r="N26" s="24" t="n">
        <f aca="false">SUM(N17:N25)</f>
        <v>14000</v>
      </c>
      <c r="O26" s="24" t="n">
        <f aca="false">SUM(O17:O25)</f>
        <v>2500</v>
      </c>
      <c r="P26" s="24" t="n">
        <f aca="false">SUM(P17:P25)</f>
        <v>94000</v>
      </c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customFormat="false" ht="15" hidden="false" customHeight="false" outlineLevel="0" collapsed="false">
      <c r="A28" s="18" t="s">
        <v>47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customFormat="false" ht="15" hidden="false" customHeight="false" outlineLevel="0" collapsed="false">
      <c r="A29" s="20" t="s">
        <v>48</v>
      </c>
      <c r="B29" s="16"/>
      <c r="C29" s="22" t="n">
        <f aca="false">$C$4</f>
        <v>25000</v>
      </c>
      <c r="D29" s="22" t="n">
        <f aca="false">C31</f>
        <v>34500</v>
      </c>
      <c r="E29" s="22" t="n">
        <f aca="false">D31</f>
        <v>29500</v>
      </c>
      <c r="F29" s="22" t="n">
        <f aca="false">E31</f>
        <v>44500</v>
      </c>
      <c r="G29" s="22" t="n">
        <f aca="false">F31</f>
        <v>41500</v>
      </c>
      <c r="H29" s="22" t="n">
        <f aca="false">G31</f>
        <v>49000</v>
      </c>
      <c r="I29" s="22" t="n">
        <f aca="false">H31</f>
        <v>49000</v>
      </c>
      <c r="J29" s="22" t="n">
        <f aca="false">I31</f>
        <v>61000</v>
      </c>
      <c r="K29" s="22" t="n">
        <f aca="false">J31</f>
        <v>56500</v>
      </c>
      <c r="L29" s="22" t="n">
        <f aca="false">K31</f>
        <v>70000</v>
      </c>
      <c r="M29" s="22" t="n">
        <f aca="false">L31</f>
        <v>67000</v>
      </c>
      <c r="N29" s="22" t="n">
        <f aca="false">M31</f>
        <v>77500</v>
      </c>
      <c r="O29" s="22" t="n">
        <f aca="false">N31</f>
        <v>76500</v>
      </c>
      <c r="P29" s="16"/>
    </row>
    <row r="30" customFormat="false" ht="15" hidden="false" customHeight="false" outlineLevel="0" collapsed="false">
      <c r="A30" s="20" t="s">
        <v>49</v>
      </c>
      <c r="B30" s="16"/>
      <c r="C30" s="22" t="n">
        <f aca="false">C14-C26</f>
        <v>9500</v>
      </c>
      <c r="D30" s="22" t="n">
        <f aca="false">D14-D26</f>
        <v>-5000</v>
      </c>
      <c r="E30" s="22" t="n">
        <f aca="false">E14-E26</f>
        <v>15000</v>
      </c>
      <c r="F30" s="22" t="n">
        <f aca="false">F14-F26</f>
        <v>-3000</v>
      </c>
      <c r="G30" s="22" t="n">
        <f aca="false">G14-G26</f>
        <v>7500</v>
      </c>
      <c r="H30" s="22" t="n">
        <f aca="false">H14-H26</f>
        <v>0</v>
      </c>
      <c r="I30" s="22" t="n">
        <f aca="false">I14-I26</f>
        <v>12000</v>
      </c>
      <c r="J30" s="22" t="n">
        <f aca="false">J14-J26</f>
        <v>-4500</v>
      </c>
      <c r="K30" s="22" t="n">
        <f aca="false">K14-K26</f>
        <v>13500</v>
      </c>
      <c r="L30" s="22" t="n">
        <f aca="false">L14-L26</f>
        <v>-3000</v>
      </c>
      <c r="M30" s="22" t="n">
        <f aca="false">M14-M26</f>
        <v>10500</v>
      </c>
      <c r="N30" s="22" t="n">
        <f aca="false">N14-N26</f>
        <v>-1000</v>
      </c>
      <c r="O30" s="22" t="n">
        <f aca="false">O14-O26</f>
        <v>9500</v>
      </c>
      <c r="P30" s="22" t="n">
        <f aca="false">SUM(C30:O30)</f>
        <v>61000</v>
      </c>
    </row>
    <row r="31" customFormat="false" ht="15" hidden="false" customHeight="false" outlineLevel="0" collapsed="false">
      <c r="A31" s="23" t="s">
        <v>50</v>
      </c>
      <c r="B31" s="16"/>
      <c r="C31" s="24" t="n">
        <f aca="false">C29+C30</f>
        <v>34500</v>
      </c>
      <c r="D31" s="24" t="n">
        <f aca="false">D29+D30</f>
        <v>29500</v>
      </c>
      <c r="E31" s="24" t="n">
        <f aca="false">E29+E30</f>
        <v>44500</v>
      </c>
      <c r="F31" s="24" t="n">
        <f aca="false">F29+F30</f>
        <v>41500</v>
      </c>
      <c r="G31" s="24" t="n">
        <f aca="false">G29+G30</f>
        <v>49000</v>
      </c>
      <c r="H31" s="24" t="n">
        <f aca="false">H29+H30</f>
        <v>49000</v>
      </c>
      <c r="I31" s="24" t="n">
        <f aca="false">I29+I30</f>
        <v>61000</v>
      </c>
      <c r="J31" s="24" t="n">
        <f aca="false">J29+J30</f>
        <v>56500</v>
      </c>
      <c r="K31" s="24" t="n">
        <f aca="false">K29+K30</f>
        <v>70000</v>
      </c>
      <c r="L31" s="24" t="n">
        <f aca="false">L29+L30</f>
        <v>67000</v>
      </c>
      <c r="M31" s="24" t="n">
        <f aca="false">M29+M30</f>
        <v>77500</v>
      </c>
      <c r="N31" s="24" t="n">
        <f aca="false">N29+N30</f>
        <v>76500</v>
      </c>
      <c r="O31" s="24" t="n">
        <f aca="false">O29+O30</f>
        <v>86000</v>
      </c>
      <c r="P31" s="22" t="n">
        <f aca="false">O31</f>
        <v>86000</v>
      </c>
    </row>
    <row r="32" customFormat="false" ht="15" hidden="false" customHeight="false" outlineLevel="0" collapsed="false">
      <c r="A32" s="20" t="s">
        <v>51</v>
      </c>
      <c r="B32" s="16"/>
      <c r="C32" s="25" t="str">
        <f aca="false">IF(C31&lt;$C$5,"LOW","OK")</f>
        <v>OK</v>
      </c>
      <c r="D32" s="25" t="str">
        <f aca="false">IF(D31&lt;$C$5,"LOW","OK")</f>
        <v>OK</v>
      </c>
      <c r="E32" s="25" t="str">
        <f aca="false">IF(E31&lt;$C$5,"LOW","OK")</f>
        <v>OK</v>
      </c>
      <c r="F32" s="25" t="str">
        <f aca="false">IF(F31&lt;$C$5,"LOW","OK")</f>
        <v>OK</v>
      </c>
      <c r="G32" s="25" t="str">
        <f aca="false">IF(G31&lt;$C$5,"LOW","OK")</f>
        <v>OK</v>
      </c>
      <c r="H32" s="25" t="str">
        <f aca="false">IF(H31&lt;$C$5,"LOW","OK")</f>
        <v>OK</v>
      </c>
      <c r="I32" s="25" t="str">
        <f aca="false">IF(I31&lt;$C$5,"LOW","OK")</f>
        <v>OK</v>
      </c>
      <c r="J32" s="25" t="str">
        <f aca="false">IF(J31&lt;$C$5,"LOW","OK")</f>
        <v>OK</v>
      </c>
      <c r="K32" s="25" t="str">
        <f aca="false">IF(K31&lt;$C$5,"LOW","OK")</f>
        <v>OK</v>
      </c>
      <c r="L32" s="25" t="str">
        <f aca="false">IF(L31&lt;$C$5,"LOW","OK")</f>
        <v>OK</v>
      </c>
      <c r="M32" s="25" t="str">
        <f aca="false">IF(M31&lt;$C$5,"LOW","OK")</f>
        <v>OK</v>
      </c>
      <c r="N32" s="25" t="str">
        <f aca="false">IF(N31&lt;$C$5,"LOW","OK")</f>
        <v>OK</v>
      </c>
      <c r="O32" s="25" t="str">
        <f aca="false">IF(O31&lt;$C$5,"LOW","OK")</f>
        <v>OK</v>
      </c>
      <c r="P32" s="16"/>
    </row>
    <row r="34" customFormat="false" ht="15" hidden="false" customHeight="false" outlineLevel="0" collapsed="false">
      <c r="A34" s="10" t="s">
        <v>52</v>
      </c>
      <c r="C34" s="26" t="n">
        <f aca="false">MIN(C31:O31)</f>
        <v>29500</v>
      </c>
    </row>
    <row r="35" customFormat="false" ht="15" hidden="false" customHeight="false" outlineLevel="0" collapsed="false">
      <c r="A35" s="27" t="s">
        <v>53</v>
      </c>
    </row>
  </sheetData>
  <conditionalFormatting sqref="C31:O31">
    <cfRule type="expression" priority="2" aboveAverage="0" equalAverage="0" bottom="0" percent="0" rank="0" text="" dxfId="0">
      <formula>C31&lt;$C$5</formula>
    </cfRule>
  </conditionalFormatting>
  <conditionalFormatting sqref="C32:O32">
    <cfRule type="expression" priority="3" aboveAverage="0" equalAverage="0" bottom="0" percent="0" rank="0" text="" dxfId="0">
      <formula>C32="LOW"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2026-10-31T19:57:37Z</dcterms:created>
  <dc:creator>openpyxl</dc:creator>
  <dc:description/>
  <dc:language>en-US</dc:language>
  <cp:lastModifiedBy/>
  <dcterms:modified xsi:type="dcterms:W3CDTF">2026-10-31T19:57:37Z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